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y Documents\Desktop\Minh\2025\NST\Công khai dự toán\ns_2025_20241219085126999990\NS 2025\"/>
    </mc:Choice>
  </mc:AlternateContent>
  <bookViews>
    <workbookView xWindow="-120" yWindow="-120" windowWidth="29040" windowHeight="15840"/>
  </bookViews>
  <sheets>
    <sheet name="Sheet1" sheetId="1" r:id="rId1"/>
  </sheets>
  <definedNames>
    <definedName name="_xlnm.Print_Area" localSheetId="0">Sheet1!$A$1:$D$44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27" i="1" l="1"/>
  <c r="D25" i="1"/>
  <c r="D43" i="1"/>
  <c r="C36" i="1"/>
  <c r="D31" i="1" l="1"/>
  <c r="C31" i="1"/>
  <c r="D28" i="1"/>
  <c r="C9" i="1"/>
  <c r="C8" i="1" s="1"/>
  <c r="D9" i="1" l="1"/>
  <c r="A38" i="1"/>
  <c r="A39" i="1" s="1"/>
  <c r="A40" i="1" s="1"/>
  <c r="A11" i="1"/>
  <c r="A12" i="1" s="1"/>
  <c r="A13" i="1" s="1"/>
  <c r="A14" i="1" s="1"/>
  <c r="A15" i="1" s="1"/>
  <c r="A18" i="1" s="1"/>
  <c r="A19" i="1" s="1"/>
  <c r="A24" i="1" s="1"/>
  <c r="A25" i="1" s="1"/>
  <c r="A26" i="1" s="1"/>
  <c r="D8" i="1" l="1"/>
</calcChain>
</file>

<file path=xl/sharedStrings.xml><?xml version="1.0" encoding="utf-8"?>
<sst xmlns="http://schemas.openxmlformats.org/spreadsheetml/2006/main" count="62" uniqueCount="55">
  <si>
    <t>Đơn vị: Triệu đồng</t>
  </si>
  <si>
    <t>STT</t>
  </si>
  <si>
    <t>NỘI DUNG</t>
  </si>
  <si>
    <t>I</t>
  </si>
  <si>
    <t>II</t>
  </si>
  <si>
    <t>III</t>
  </si>
  <si>
    <t>IV</t>
  </si>
  <si>
    <t>-</t>
  </si>
  <si>
    <t>TỔNG THU</t>
  </si>
  <si>
    <t>THU</t>
  </si>
  <si>
    <t>NSNN</t>
  </si>
  <si>
    <t>NSĐP</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</si>
  <si>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</si>
  <si>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</si>
  <si>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</si>
  <si>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</si>
  <si>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</si>
  <si>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</si>
  <si>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</si>
  <si>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</si>
  <si>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</si>
  <si>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</si>
  <si>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</si>
  <si>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</si>
  <si>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</si>
  <si>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</si>
  <si>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</si>
  <si>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</si>
  <si>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</si>
  <si>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</si>
  <si>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</si>
  <si>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</si>
  <si>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</si>
  <si>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</si>
  <si>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</si>
  <si>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</si>
  <si>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</si>
  <si>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</si>
  <si>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</si>
  <si>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</si>
  <si>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</si>
  <si>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</si>
  <si>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(Dự toán đã được Hội đồng nhân dân quyết định)</t>
  </si>
  <si>
    <t>Biểu số 48/CK-NSNN</t>
  </si>
  <si>
    <t>Phí và lệ phí trung ương</t>
  </si>
  <si>
    <t>Phí và lệ phí địa phương</t>
  </si>
  <si>
    <t>Phí và lệ phí xã, phường</t>
  </si>
  <si>
    <t>Thu từ nguồn huy động, tài trợ quy hoạch</t>
  </si>
  <si>
    <t>Cơ quan trung ương cấp</t>
  </si>
  <si>
    <t>Cơ quan địa phương cấp</t>
  </si>
  <si>
    <t xml:space="preserve">Thu khác ngân sách trung ương </t>
  </si>
  <si>
    <t>Thu khác ngân sách địa phương</t>
  </si>
  <si>
    <t>UBND TỈNH NGHỆ AN</t>
  </si>
  <si>
    <t>+</t>
  </si>
  <si>
    <t>DỰ TOÁN THU NGÂN SÁCH NHÀ NƯỚC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</si>
</sst>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19"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b/>
      <sz val="13"/>
      <name val="Times New Roman"/>
      <family val="1"/>
    </font>
    <font>
      <sz val="13"/>
      <name val="Times New Roman"/>
      <family val="1"/>
    </font>
    <font>
      <i/>
      <sz val="13"/>
      <name val="Times New Roman"/>
      <family val="1"/>
    </font>
    <font>
      <sz val="11"/>
      <color theme="1"/>
      <name val="Times New Roman"/>
      <family val="2"/>
      <charset val="163"/>
    </font>
    <font>
      <sz val="13"/>
      <color theme="1"/>
      <name val="Times New Roman"/>
      <family val="1"/>
    </font>
    <font>
      <i/>
      <sz val="13"/>
      <color theme="1"/>
      <name val="Times New Roman"/>
      <family val="1"/>
    </font>
    <font>
      <b/>
      <u/>
      <sz val="13"/>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s>
  <cellStyleXfs count="13">
    <xf numFmtId="0" fontId="0" fillId="0" borderId="0"/>
    <xf numFmtId="43" fontId="10" fillId="0" borderId="0" applyFont="0" applyFill="0" applyBorder="0" applyAlignment="0" applyProtection="0"/>
    <xf numFmtId="44" fontId="10" fillId="0" borderId="0" applyFont="0" applyFill="0" applyBorder="0" applyAlignment="0" applyProtection="0"/>
    <xf numFmtId="164" fontId="9" fillId="0" borderId="0" applyFont="0" applyFill="0" applyBorder="0" applyAlignment="0" applyProtection="0"/>
    <xf numFmtId="0" fontId="7" fillId="0" borderId="0"/>
    <xf numFmtId="0" fontId="8" fillId="0" borderId="0"/>
    <xf numFmtId="0" fontId="2" fillId="0" borderId="0"/>
    <xf numFmtId="0" fontId="11" fillId="0" borderId="0"/>
    <xf numFmtId="0" fontId="7" fillId="0" borderId="0"/>
    <xf numFmtId="0" fontId="10" fillId="0" borderId="0"/>
    <xf numFmtId="0" fontId="1" fillId="0" borderId="0"/>
    <xf numFmtId="0" fontId="9" fillId="0" borderId="0"/>
    <xf numFmtId="0" fontId="15" fillId="0" borderId="0"/>
  </cellStyleXfs>
  <cellXfs count="61">
    <xf numFmtId="0" fontId="0" fillId="0" borderId="0" xfId="0"/>
    <xf numFmtId="0" fontId="6" fillId="0" borderId="0" xfId="4" applyFont="1"/>
    <xf numFmtId="0" fontId="3" fillId="0" borderId="0" xfId="0" applyFont="1"/>
    <xf numFmtId="0" fontId="6" fillId="0" borderId="0" xfId="0" applyFont="1"/>
    <xf numFmtId="0" fontId="5" fillId="0" borderId="0" xfId="0" applyFont="1"/>
    <xf numFmtId="0" fontId="5" fillId="0" borderId="0" xfId="0" quotePrefix="1" applyFont="1" applyAlignment="1">
      <alignment horizontal="left"/>
    </xf>
    <xf numFmtId="0" fontId="5" fillId="0" borderId="0" xfId="0" quotePrefix="1" applyFont="1"/>
    <xf numFmtId="0" fontId="4" fillId="0" borderId="0" xfId="0" applyFont="1" applyAlignment="1">
      <alignment horizontal="center"/>
    </xf>
    <xf numFmtId="0" fontId="4" fillId="0" borderId="0" xfId="0" applyFont="1"/>
    <xf numFmtId="3" fontId="6" fillId="0" borderId="0" xfId="0" applyNumberFormat="1" applyFont="1"/>
    <xf numFmtId="0" fontId="12" fillId="0" borderId="0" xfId="0" applyFont="1" applyAlignment="1">
      <alignment horizontal="centerContinuous"/>
    </xf>
    <xf numFmtId="0" fontId="12" fillId="0" borderId="0" xfId="0" applyFont="1" applyAlignment="1">
      <alignment horizontal="centerContinuous" wrapText="1"/>
    </xf>
    <xf numFmtId="0" fontId="13" fillId="0" borderId="0" xfId="0" applyFont="1" applyAlignment="1">
      <alignment horizontal="centerContinuous"/>
    </xf>
    <xf numFmtId="0" fontId="14" fillId="0" borderId="0" xfId="0" applyFont="1" applyAlignment="1">
      <alignment horizontal="left"/>
    </xf>
    <xf numFmtId="0" fontId="13" fillId="0" borderId="0" xfId="0" applyFont="1"/>
    <xf numFmtId="0" fontId="14" fillId="0" borderId="0" xfId="0" applyFont="1" applyAlignment="1">
      <alignment horizontal="right"/>
    </xf>
    <xf numFmtId="0" fontId="12" fillId="0" borderId="6" xfId="0" applyFont="1" applyBorder="1" applyAlignment="1">
      <alignment horizontal="center"/>
    </xf>
    <xf numFmtId="0" fontId="12" fillId="0" borderId="7" xfId="0" applyFont="1" applyBorder="1" applyAlignment="1">
      <alignment horizontal="center"/>
    </xf>
    <xf numFmtId="0" fontId="12" fillId="0" borderId="1" xfId="0" applyFont="1" applyBorder="1" applyAlignment="1">
      <alignment horizontal="center"/>
    </xf>
    <xf numFmtId="0" fontId="12" fillId="0" borderId="4" xfId="0" applyFont="1" applyBorder="1"/>
    <xf numFmtId="3" fontId="12" fillId="0" borderId="1" xfId="0" applyNumberFormat="1" applyFont="1" applyBorder="1" applyAlignment="1">
      <alignment horizontal="right"/>
    </xf>
    <xf numFmtId="0" fontId="12" fillId="0" borderId="2" xfId="0" applyFont="1" applyBorder="1" applyAlignment="1">
      <alignment horizontal="center"/>
    </xf>
    <xf numFmtId="0" fontId="12" fillId="0" borderId="3" xfId="0" applyFont="1" applyBorder="1"/>
    <xf numFmtId="3" fontId="12" fillId="0" borderId="2" xfId="11" applyNumberFormat="1" applyFont="1" applyBorder="1" applyAlignment="1">
      <alignment horizontal="right" vertical="center"/>
    </xf>
    <xf numFmtId="0" fontId="13" fillId="0" borderId="2" xfId="0" applyFont="1" applyBorder="1" applyAlignment="1">
      <alignment horizontal="center"/>
    </xf>
    <xf numFmtId="0" fontId="13" fillId="0" borderId="3" xfId="0" applyFont="1" applyBorder="1"/>
    <xf numFmtId="3" fontId="13" fillId="0" borderId="2" xfId="0" applyNumberFormat="1" applyFont="1" applyBorder="1" applyAlignment="1">
      <alignment horizontal="right"/>
    </xf>
    <xf numFmtId="0" fontId="14" fillId="0" borderId="2" xfId="0" quotePrefix="1" applyFont="1" applyBorder="1" applyAlignment="1">
      <alignment horizontal="center"/>
    </xf>
    <xf numFmtId="0" fontId="14" fillId="0" borderId="2" xfId="0" applyFont="1" applyBorder="1"/>
    <xf numFmtId="3" fontId="14" fillId="0" borderId="2" xfId="0" applyNumberFormat="1" applyFont="1" applyBorder="1" applyAlignment="1">
      <alignment horizontal="right"/>
    </xf>
    <xf numFmtId="0" fontId="13" fillId="0" borderId="2" xfId="0" quotePrefix="1" applyFont="1" applyBorder="1" applyAlignment="1">
      <alignment horizontal="center"/>
    </xf>
    <xf numFmtId="0" fontId="14" fillId="0" borderId="3" xfId="0" applyFont="1" applyBorder="1"/>
    <xf numFmtId="0" fontId="14" fillId="0" borderId="2" xfId="0" applyFont="1" applyBorder="1" applyAlignment="1">
      <alignment horizontal="center"/>
    </xf>
    <xf numFmtId="0" fontId="13" fillId="0" borderId="2" xfId="0" applyFont="1" applyBorder="1" applyAlignment="1">
      <alignment horizontal="center" vertical="center"/>
    </xf>
    <xf numFmtId="0" fontId="13" fillId="0" borderId="3" xfId="0" applyFont="1" applyBorder="1" applyAlignment="1">
      <alignment horizontal="justify" vertical="center" wrapText="1"/>
    </xf>
    <xf numFmtId="3" fontId="12" fillId="0" borderId="2" xfId="0" applyNumberFormat="1" applyFont="1" applyBorder="1" applyAlignment="1">
      <alignment horizontal="right"/>
    </xf>
    <xf numFmtId="0" fontId="13" fillId="0" borderId="2" xfId="0" applyFont="1" applyBorder="1"/>
    <xf numFmtId="0" fontId="12" fillId="0" borderId="11" xfId="0" applyFont="1" applyBorder="1" applyAlignment="1">
      <alignment horizontal="center"/>
    </xf>
    <xf numFmtId="0" fontId="12" fillId="0" borderId="11" xfId="0" applyFont="1" applyBorder="1"/>
    <xf numFmtId="3" fontId="12" fillId="0" borderId="11" xfId="0" applyNumberFormat="1" applyFont="1" applyBorder="1" applyAlignment="1">
      <alignment horizontal="right"/>
    </xf>
    <xf numFmtId="0" fontId="12" fillId="0" borderId="5" xfId="0" applyFont="1" applyBorder="1" applyAlignment="1">
      <alignment horizontal="center"/>
    </xf>
    <xf numFmtId="0" fontId="12" fillId="0" borderId="5" xfId="0" applyFont="1" applyBorder="1"/>
    <xf numFmtId="3" fontId="12" fillId="0" borderId="5" xfId="0" applyNumberFormat="1" applyFont="1" applyBorder="1" applyAlignment="1">
      <alignment horizontal="right"/>
    </xf>
    <xf numFmtId="3" fontId="3" fillId="2" borderId="2" xfId="12" applyNumberFormat="1" applyFont="1" applyFill="1" applyBorder="1" applyAlignment="1">
      <alignment vertical="center"/>
    </xf>
    <xf numFmtId="3" fontId="4" fillId="2" borderId="2" xfId="12" applyNumberFormat="1" applyFont="1" applyFill="1" applyBorder="1" applyAlignment="1">
      <alignment vertical="center"/>
    </xf>
    <xf numFmtId="0" fontId="13" fillId="2" borderId="2" xfId="0" quotePrefix="1" applyFont="1" applyFill="1" applyBorder="1" applyAlignment="1">
      <alignment horizontal="center"/>
    </xf>
    <xf numFmtId="0" fontId="14" fillId="2" borderId="3" xfId="0" applyFont="1" applyFill="1" applyBorder="1"/>
    <xf numFmtId="3" fontId="14" fillId="2" borderId="2" xfId="0" applyNumberFormat="1" applyFont="1" applyFill="1" applyBorder="1" applyAlignment="1">
      <alignment horizontal="right"/>
    </xf>
    <xf numFmtId="0" fontId="6" fillId="2" borderId="0" xfId="0" applyFont="1" applyFill="1"/>
    <xf numFmtId="3" fontId="16" fillId="0" borderId="2" xfId="0" applyNumberFormat="1" applyFont="1" applyBorder="1" applyAlignment="1">
      <alignment horizontal="right"/>
    </xf>
    <xf numFmtId="3" fontId="17" fillId="0" borderId="2" xfId="0" applyNumberFormat="1" applyFont="1" applyBorder="1" applyAlignment="1">
      <alignment horizontal="right"/>
    </xf>
    <xf numFmtId="3" fontId="17" fillId="2" borderId="2" xfId="0" applyNumberFormat="1" applyFont="1" applyFill="1" applyBorder="1" applyAlignment="1">
      <alignment horizontal="right"/>
    </xf>
    <xf numFmtId="0" fontId="5" fillId="0" borderId="0" xfId="0" applyFont="1" applyAlignment="1">
      <alignment horizontal="left"/>
    </xf>
    <xf numFmtId="0" fontId="12" fillId="0" borderId="0" xfId="0" applyFont="1" applyAlignment="1">
      <alignment horizontal="right"/>
    </xf>
    <xf numFmtId="0" fontId="14"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8" fillId="0" borderId="0" xfId="0" applyFont="1" applyAlignment="1">
      <alignment horizontal="left"/>
    </xf>
  </cellXfs>
  <cellStyles count="13">
    <cellStyle name="Comma 2" xfId="1"/>
    <cellStyle name="Currency 2" xfId="2"/>
    <cellStyle name="HAI" xfId="3"/>
    <cellStyle name="Normal" xfId="0" builtinId="0"/>
    <cellStyle name="Normal 147" xfId="12"/>
    <cellStyle name="Normal 2" xfId="4"/>
    <cellStyle name="Normal 3" xfId="5"/>
    <cellStyle name="Normal 4" xfId="6"/>
    <cellStyle name="Normal 5" xfId="7"/>
    <cellStyle name="Normal 6" xfId="8"/>
    <cellStyle name="Normal 7" xfId="9"/>
    <cellStyle name="Normal 8" xfId="10"/>
    <cellStyle name="Normal_Sheet3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tabSelected="1" zoomScaleNormal="100" workbookViewId="0">
      <selection activeCell="B5" sqref="B5:B7"/>
    </sheetView>
  </sheetViews>
  <sheetFormatPr defaultColWidth="12.85546875" defaultRowHeight="15.75" x14ac:dyDescent="0.25"/>
  <cols>
    <col min="1" max="1" width="7.28515625" style="2" customWidth="1"/>
    <col min="2" max="2" width="63.140625" style="2" customWidth="1"/>
    <col min="3" max="4" width="18.7109375" style="2" customWidth="1"/>
    <col min="5" max="16384" width="12.85546875" style="2"/>
  </cols>
  <sheetData>
    <row r="1" spans="1:5" ht="21" customHeight="1" x14ac:dyDescent="0.25">
      <c r="A1" s="60" t="s">
        <v>52</v>
      </c>
      <c r="B1" s="10"/>
      <c r="C1" s="53" t="s">
        <v>43</v>
      </c>
      <c r="D1" s="53"/>
    </row>
    <row r="2" spans="1:5" ht="19.5" customHeight="1" x14ac:dyDescent="0.25">
      <c r="A2" s="11" t="s">
        <v>54</v>
      </c>
      <c r="B2" s="10"/>
      <c r="C2" s="12"/>
      <c r="D2" s="12"/>
    </row>
    <row r="3" spans="1:5" ht="21" customHeight="1" x14ac:dyDescent="0.25">
      <c r="A3" s="54" t="s">
        <v>42</v>
      </c>
      <c r="B3" s="54"/>
      <c r="C3" s="54"/>
      <c r="D3" s="54"/>
    </row>
    <row r="4" spans="1:5" ht="19.5" customHeight="1" x14ac:dyDescent="0.25">
      <c r="A4" s="13"/>
      <c r="B4" s="13"/>
      <c r="C4" s="14"/>
      <c r="D4" s="15" t="s">
        <v>0</v>
      </c>
    </row>
    <row r="5" spans="1:5" ht="18.75" customHeight="1" x14ac:dyDescent="0.25">
      <c r="A5" s="55" t="s">
        <v>1</v>
      </c>
      <c r="B5" s="55" t="s">
        <v>2</v>
      </c>
      <c r="C5" s="58" t="s">
        <v>41</v>
      </c>
      <c r="D5" s="59"/>
    </row>
    <row r="6" spans="1:5" ht="18.75" customHeight="1" x14ac:dyDescent="0.25">
      <c r="A6" s="56"/>
      <c r="B6" s="56"/>
      <c r="C6" s="16" t="s">
        <v>8</v>
      </c>
      <c r="D6" s="16" t="s">
        <v>9</v>
      </c>
    </row>
    <row r="7" spans="1:5" ht="18.75" customHeight="1" x14ac:dyDescent="0.25">
      <c r="A7" s="57"/>
      <c r="B7" s="57"/>
      <c r="C7" s="17" t="s">
        <v>10</v>
      </c>
      <c r="D7" s="17" t="s">
        <v>11</v>
      </c>
    </row>
    <row r="8" spans="1:5" s="3" customFormat="1" ht="18" customHeight="1" x14ac:dyDescent="0.3">
      <c r="A8" s="18"/>
      <c r="B8" s="19" t="s">
        <v>12</v>
      </c>
      <c r="C8" s="20">
        <f>C9+C43+C44+C36</f>
        <v>23340000</v>
      </c>
      <c r="D8" s="20">
        <f>D9+D43+D44+D36</f>
        <v>19495700</v>
      </c>
    </row>
    <row r="9" spans="1:5" s="3" customFormat="1" ht="18" customHeight="1" x14ac:dyDescent="0.3">
      <c r="A9" s="21" t="s">
        <v>3</v>
      </c>
      <c r="B9" s="22" t="s">
        <v>13</v>
      </c>
      <c r="C9" s="23">
        <f>C10+C11+C12+C13+C14+C15+C18+C19+C23+C24+C25+C27+C28+C31+C34+C35</f>
        <v>21400000</v>
      </c>
      <c r="D9" s="23">
        <f>D10+D11+D12+D13+D14+D15+D18+D19+D23+D24+D25+D27+D28+D31+D34+D35</f>
        <v>19405700</v>
      </c>
      <c r="E9" s="9"/>
    </row>
    <row r="10" spans="1:5" s="3" customFormat="1" ht="18" customHeight="1" x14ac:dyDescent="0.3">
      <c r="A10" s="24">
        <v>1</v>
      </c>
      <c r="B10" s="25" t="s">
        <v>14</v>
      </c>
      <c r="C10" s="26">
        <v>680000</v>
      </c>
      <c r="D10" s="26">
        <v>680000</v>
      </c>
      <c r="E10" s="9"/>
    </row>
    <row r="11" spans="1:5" s="3" customFormat="1" ht="18" customHeight="1" x14ac:dyDescent="0.3">
      <c r="A11" s="24">
        <f>A10+1</f>
        <v>2</v>
      </c>
      <c r="B11" s="25" t="s">
        <v>15</v>
      </c>
      <c r="C11" s="26">
        <v>230000</v>
      </c>
      <c r="D11" s="26">
        <v>230000</v>
      </c>
      <c r="E11" s="9"/>
    </row>
    <row r="12" spans="1:5" s="3" customFormat="1" ht="18" customHeight="1" x14ac:dyDescent="0.3">
      <c r="A12" s="24">
        <f>A11+1</f>
        <v>3</v>
      </c>
      <c r="B12" s="25" t="s">
        <v>16</v>
      </c>
      <c r="C12" s="26">
        <v>620000</v>
      </c>
      <c r="D12" s="49">
        <v>550000</v>
      </c>
      <c r="E12" s="9"/>
    </row>
    <row r="13" spans="1:5" s="3" customFormat="1" ht="18" customHeight="1" x14ac:dyDescent="0.3">
      <c r="A13" s="24">
        <f>A12+1</f>
        <v>4</v>
      </c>
      <c r="B13" s="25" t="s">
        <v>17</v>
      </c>
      <c r="C13" s="26">
        <v>8220000</v>
      </c>
      <c r="D13" s="49">
        <v>8220000</v>
      </c>
      <c r="E13" s="9"/>
    </row>
    <row r="14" spans="1:5" s="3" customFormat="1" ht="18" customHeight="1" x14ac:dyDescent="0.3">
      <c r="A14" s="24">
        <f>A13+1</f>
        <v>5</v>
      </c>
      <c r="B14" s="25" t="s">
        <v>18</v>
      </c>
      <c r="C14" s="26">
        <v>1345000</v>
      </c>
      <c r="D14" s="49">
        <v>1345000</v>
      </c>
      <c r="E14" s="9"/>
    </row>
    <row r="15" spans="1:5" s="3" customFormat="1" ht="18" customHeight="1" x14ac:dyDescent="0.3">
      <c r="A15" s="24">
        <f>A14+1</f>
        <v>6</v>
      </c>
      <c r="B15" s="25" t="s">
        <v>19</v>
      </c>
      <c r="C15" s="26">
        <v>620000</v>
      </c>
      <c r="D15" s="49">
        <v>372000</v>
      </c>
      <c r="E15" s="9"/>
    </row>
    <row r="16" spans="1:5" s="3" customFormat="1" ht="18" customHeight="1" x14ac:dyDescent="0.3">
      <c r="A16" s="27" t="s">
        <v>7</v>
      </c>
      <c r="B16" s="28" t="s">
        <v>20</v>
      </c>
      <c r="C16" s="29">
        <v>372000</v>
      </c>
      <c r="D16" s="50">
        <v>372000</v>
      </c>
      <c r="E16" s="9"/>
    </row>
    <row r="17" spans="1:5" s="3" customFormat="1" ht="18" customHeight="1" x14ac:dyDescent="0.3">
      <c r="A17" s="27" t="s">
        <v>7</v>
      </c>
      <c r="B17" s="28" t="s">
        <v>21</v>
      </c>
      <c r="C17" s="29">
        <v>248000</v>
      </c>
      <c r="D17" s="50"/>
      <c r="E17" s="9"/>
    </row>
    <row r="18" spans="1:5" s="3" customFormat="1" ht="18" customHeight="1" x14ac:dyDescent="0.3">
      <c r="A18" s="24">
        <f>A15+1</f>
        <v>7</v>
      </c>
      <c r="B18" s="25" t="s">
        <v>22</v>
      </c>
      <c r="C18" s="26">
        <v>1300000</v>
      </c>
      <c r="D18" s="49">
        <v>1300000</v>
      </c>
      <c r="E18" s="9"/>
    </row>
    <row r="19" spans="1:5" s="3" customFormat="1" ht="18" customHeight="1" x14ac:dyDescent="0.3">
      <c r="A19" s="24">
        <f>A18+1</f>
        <v>8</v>
      </c>
      <c r="B19" s="25" t="s">
        <v>23</v>
      </c>
      <c r="C19" s="26">
        <v>355000</v>
      </c>
      <c r="D19" s="49">
        <v>225000</v>
      </c>
      <c r="E19" s="9"/>
    </row>
    <row r="20" spans="1:5" s="3" customFormat="1" ht="18" customHeight="1" x14ac:dyDescent="0.3">
      <c r="A20" s="30" t="s">
        <v>7</v>
      </c>
      <c r="B20" s="31" t="s">
        <v>44</v>
      </c>
      <c r="C20" s="29">
        <v>130000</v>
      </c>
      <c r="D20" s="50"/>
      <c r="E20" s="9"/>
    </row>
    <row r="21" spans="1:5" s="3" customFormat="1" ht="18" customHeight="1" x14ac:dyDescent="0.3">
      <c r="A21" s="30" t="s">
        <v>7</v>
      </c>
      <c r="B21" s="31" t="s">
        <v>45</v>
      </c>
      <c r="C21" s="29">
        <v>225000</v>
      </c>
      <c r="D21" s="50">
        <v>225000</v>
      </c>
      <c r="E21" s="9"/>
    </row>
    <row r="22" spans="1:5" s="48" customFormat="1" ht="18" customHeight="1" x14ac:dyDescent="0.3">
      <c r="A22" s="45" t="s">
        <v>53</v>
      </c>
      <c r="B22" s="46" t="s">
        <v>46</v>
      </c>
      <c r="C22" s="47">
        <v>10780</v>
      </c>
      <c r="D22" s="51">
        <v>10780</v>
      </c>
      <c r="E22" s="9"/>
    </row>
    <row r="23" spans="1:5" s="3" customFormat="1" ht="18" customHeight="1" x14ac:dyDescent="0.3">
      <c r="A23" s="24">
        <v>9</v>
      </c>
      <c r="B23" s="25" t="s">
        <v>24</v>
      </c>
      <c r="C23" s="43">
        <v>60000</v>
      </c>
      <c r="D23" s="49">
        <v>60000</v>
      </c>
      <c r="E23" s="9"/>
    </row>
    <row r="24" spans="1:5" s="3" customFormat="1" ht="18" customHeight="1" x14ac:dyDescent="0.3">
      <c r="A24" s="24">
        <f>A23+1</f>
        <v>10</v>
      </c>
      <c r="B24" s="25" t="s">
        <v>25</v>
      </c>
      <c r="C24" s="26">
        <v>600000</v>
      </c>
      <c r="D24" s="49">
        <v>510000</v>
      </c>
      <c r="E24" s="9"/>
    </row>
    <row r="25" spans="1:5" s="3" customFormat="1" ht="18" customHeight="1" x14ac:dyDescent="0.3">
      <c r="A25" s="24">
        <f>A24+1</f>
        <v>11</v>
      </c>
      <c r="B25" s="25" t="s">
        <v>26</v>
      </c>
      <c r="C25" s="26">
        <v>6200000</v>
      </c>
      <c r="D25" s="49">
        <f>C25*85%</f>
        <v>5270000</v>
      </c>
      <c r="E25" s="9"/>
    </row>
    <row r="26" spans="1:5" s="3" customFormat="1" ht="18" hidden="1" customHeight="1" x14ac:dyDescent="0.3">
      <c r="A26" s="24">
        <f>A25+1</f>
        <v>12</v>
      </c>
      <c r="B26" s="25" t="s">
        <v>27</v>
      </c>
      <c r="C26" s="26"/>
      <c r="D26" s="49"/>
      <c r="E26" s="9"/>
    </row>
    <row r="27" spans="1:5" s="3" customFormat="1" ht="18" customHeight="1" x14ac:dyDescent="0.3">
      <c r="A27" s="24">
        <v>12</v>
      </c>
      <c r="B27" s="25" t="s">
        <v>28</v>
      </c>
      <c r="C27" s="26">
        <v>50000</v>
      </c>
      <c r="D27" s="49">
        <f>C27</f>
        <v>50000</v>
      </c>
      <c r="E27" s="9"/>
    </row>
    <row r="28" spans="1:5" s="3" customFormat="1" ht="18" customHeight="1" x14ac:dyDescent="0.3">
      <c r="A28" s="24">
        <v>13</v>
      </c>
      <c r="B28" s="25" t="s">
        <v>29</v>
      </c>
      <c r="C28" s="26">
        <v>125000</v>
      </c>
      <c r="D28" s="49">
        <f>D29+D30</f>
        <v>73200</v>
      </c>
      <c r="E28" s="9"/>
    </row>
    <row r="29" spans="1:5" s="4" customFormat="1" ht="18" customHeight="1" x14ac:dyDescent="0.3">
      <c r="A29" s="30" t="s">
        <v>7</v>
      </c>
      <c r="B29" s="31" t="s">
        <v>48</v>
      </c>
      <c r="C29" s="29">
        <v>74000</v>
      </c>
      <c r="D29" s="50">
        <f>C29-51800</f>
        <v>22200</v>
      </c>
      <c r="E29" s="9"/>
    </row>
    <row r="30" spans="1:5" s="4" customFormat="1" ht="18" customHeight="1" x14ac:dyDescent="0.3">
      <c r="A30" s="30" t="s">
        <v>7</v>
      </c>
      <c r="B30" s="31" t="s">
        <v>49</v>
      </c>
      <c r="C30" s="29">
        <v>51000</v>
      </c>
      <c r="D30" s="29">
        <v>51000</v>
      </c>
      <c r="E30" s="9"/>
    </row>
    <row r="31" spans="1:5" s="3" customFormat="1" ht="18" customHeight="1" x14ac:dyDescent="0.3">
      <c r="A31" s="24">
        <v>14</v>
      </c>
      <c r="B31" s="25" t="s">
        <v>30</v>
      </c>
      <c r="C31" s="26">
        <f>C32+C33</f>
        <v>809000</v>
      </c>
      <c r="D31" s="26">
        <f>D32+D33</f>
        <v>459000</v>
      </c>
      <c r="E31" s="9"/>
    </row>
    <row r="32" spans="1:5" s="4" customFormat="1" ht="18" customHeight="1" x14ac:dyDescent="0.3">
      <c r="A32" s="32" t="s">
        <v>7</v>
      </c>
      <c r="B32" s="31" t="s">
        <v>50</v>
      </c>
      <c r="C32" s="29">
        <v>350000</v>
      </c>
      <c r="D32" s="29"/>
      <c r="E32" s="9"/>
    </row>
    <row r="33" spans="1:5" s="4" customFormat="1" ht="18" customHeight="1" x14ac:dyDescent="0.3">
      <c r="A33" s="32" t="s">
        <v>7</v>
      </c>
      <c r="B33" s="31" t="s">
        <v>51</v>
      </c>
      <c r="C33" s="29">
        <v>459000</v>
      </c>
      <c r="D33" s="29">
        <v>459000</v>
      </c>
      <c r="E33" s="9"/>
    </row>
    <row r="34" spans="1:5" s="3" customFormat="1" ht="18" customHeight="1" x14ac:dyDescent="0.3">
      <c r="A34" s="24">
        <v>15</v>
      </c>
      <c r="B34" s="25" t="s">
        <v>31</v>
      </c>
      <c r="C34" s="26">
        <v>60000</v>
      </c>
      <c r="D34" s="26">
        <v>60000</v>
      </c>
      <c r="E34" s="9"/>
    </row>
    <row r="35" spans="1:5" s="3" customFormat="1" ht="49.5" x14ac:dyDescent="0.3">
      <c r="A35" s="33">
        <v>16</v>
      </c>
      <c r="B35" s="34" t="s">
        <v>32</v>
      </c>
      <c r="C35" s="26">
        <v>126000</v>
      </c>
      <c r="D35" s="26">
        <v>1500</v>
      </c>
      <c r="E35" s="9"/>
    </row>
    <row r="36" spans="1:5" s="3" customFormat="1" ht="18" customHeight="1" x14ac:dyDescent="0.3">
      <c r="A36" s="21" t="s">
        <v>4</v>
      </c>
      <c r="B36" s="22" t="s">
        <v>33</v>
      </c>
      <c r="C36" s="35">
        <f>C37+C38+C39+C41+C42</f>
        <v>1850000</v>
      </c>
      <c r="D36" s="35"/>
    </row>
    <row r="37" spans="1:5" s="3" customFormat="1" ht="18" customHeight="1" x14ac:dyDescent="0.3">
      <c r="A37" s="24">
        <v>1</v>
      </c>
      <c r="B37" s="25" t="s">
        <v>34</v>
      </c>
      <c r="C37" s="26">
        <v>1536800</v>
      </c>
      <c r="D37" s="26"/>
    </row>
    <row r="38" spans="1:5" s="3" customFormat="1" ht="18" customHeight="1" x14ac:dyDescent="0.3">
      <c r="A38" s="24">
        <f>A37+1</f>
        <v>2</v>
      </c>
      <c r="B38" s="25" t="s">
        <v>35</v>
      </c>
      <c r="C38" s="26">
        <v>228000</v>
      </c>
      <c r="D38" s="26"/>
    </row>
    <row r="39" spans="1:5" s="3" customFormat="1" ht="18" customHeight="1" x14ac:dyDescent="0.3">
      <c r="A39" s="24">
        <f>A38+1</f>
        <v>3</v>
      </c>
      <c r="B39" s="25" t="s">
        <v>36</v>
      </c>
      <c r="C39" s="26">
        <v>84000</v>
      </c>
      <c r="D39" s="26"/>
    </row>
    <row r="40" spans="1:5" s="3" customFormat="1" ht="18" hidden="1" customHeight="1" x14ac:dyDescent="0.3">
      <c r="A40" s="24">
        <f>A39+1</f>
        <v>4</v>
      </c>
      <c r="B40" s="25" t="s">
        <v>37</v>
      </c>
      <c r="C40" s="26"/>
      <c r="D40" s="26"/>
    </row>
    <row r="41" spans="1:5" s="3" customFormat="1" ht="18" customHeight="1" x14ac:dyDescent="0.3">
      <c r="A41" s="24">
        <v>4</v>
      </c>
      <c r="B41" s="25" t="s">
        <v>38</v>
      </c>
      <c r="C41" s="26">
        <v>600</v>
      </c>
      <c r="D41" s="26"/>
    </row>
    <row r="42" spans="1:5" s="3" customFormat="1" ht="18" customHeight="1" x14ac:dyDescent="0.3">
      <c r="A42" s="24">
        <v>5</v>
      </c>
      <c r="B42" s="36" t="s">
        <v>39</v>
      </c>
      <c r="C42" s="26">
        <v>600</v>
      </c>
      <c r="D42" s="26"/>
    </row>
    <row r="43" spans="1:5" s="3" customFormat="1" ht="18" customHeight="1" x14ac:dyDescent="0.3">
      <c r="A43" s="37" t="s">
        <v>5</v>
      </c>
      <c r="B43" s="38" t="s">
        <v>40</v>
      </c>
      <c r="C43" s="44">
        <v>40000</v>
      </c>
      <c r="D43" s="39">
        <f>C43</f>
        <v>40000</v>
      </c>
    </row>
    <row r="44" spans="1:5" s="3" customFormat="1" ht="18" customHeight="1" x14ac:dyDescent="0.3">
      <c r="A44" s="40" t="s">
        <v>6</v>
      </c>
      <c r="B44" s="41" t="s">
        <v>47</v>
      </c>
      <c r="C44" s="42">
        <v>50000</v>
      </c>
      <c r="D44" s="42">
        <v>50000</v>
      </c>
    </row>
    <row r="45" spans="1:5" s="3" customFormat="1" ht="18" customHeight="1" x14ac:dyDescent="0.3">
      <c r="A45" s="7"/>
      <c r="B45" s="8"/>
      <c r="C45" s="9"/>
      <c r="D45" s="9"/>
    </row>
    <row r="46" spans="1:5" ht="19.5" customHeight="1" x14ac:dyDescent="0.3">
      <c r="A46" s="52"/>
      <c r="B46" s="52"/>
      <c r="C46" s="52"/>
      <c r="D46" s="52"/>
    </row>
    <row r="47" spans="1:5" ht="19.5" customHeight="1" x14ac:dyDescent="0.3">
      <c r="A47" s="3"/>
      <c r="B47" s="5"/>
      <c r="C47" s="3"/>
      <c r="D47" s="3"/>
    </row>
    <row r="48" spans="1:5" ht="22.5" customHeight="1" x14ac:dyDescent="0.3">
      <c r="A48" s="3"/>
      <c r="B48" s="5"/>
      <c r="C48" s="3"/>
      <c r="D48" s="3"/>
    </row>
    <row r="49" spans="1:4" ht="18.75" x14ac:dyDescent="0.3">
      <c r="A49" s="3"/>
      <c r="B49" s="5"/>
      <c r="C49" s="3"/>
      <c r="D49" s="3"/>
    </row>
    <row r="50" spans="1:4" ht="18.75" x14ac:dyDescent="0.3">
      <c r="A50" s="3"/>
      <c r="B50" s="6"/>
      <c r="C50" s="3"/>
      <c r="D50" s="3"/>
    </row>
    <row r="51" spans="1:4" ht="18.75" x14ac:dyDescent="0.3">
      <c r="A51" s="4"/>
      <c r="B51" s="5"/>
      <c r="C51" s="3"/>
      <c r="D51" s="3"/>
    </row>
    <row r="52" spans="1:4" ht="18.75" x14ac:dyDescent="0.3">
      <c r="A52" s="1"/>
      <c r="B52" s="5"/>
      <c r="C52" s="3"/>
      <c r="D52" s="3"/>
    </row>
    <row r="53" spans="1:4" ht="18.75" x14ac:dyDescent="0.3">
      <c r="A53" s="1"/>
      <c r="B53" s="5"/>
      <c r="C53" s="3"/>
      <c r="D53" s="3"/>
    </row>
  </sheetData>
  <mergeCells count="6">
    <mergeCell ref="A46:D46"/>
    <mergeCell ref="C1:D1"/>
    <mergeCell ref="A3:D3"/>
    <mergeCell ref="A5:A7"/>
    <mergeCell ref="B5:B7"/>
    <mergeCell ref="C5:D5"/>
  </mergeCells>
  <pageMargins left="0.78740157480314965" right="0.70866141732283472" top="0.74803149606299213" bottom="0.74803149606299213" header="0.31496062992125984" footer="0.31496062992125984"/>
  <pageSetup scale="8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765784-EAD2-410C-A632-FF59EC897ED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6CBF6C4-1D68-4CDB-8CC5-57363EDC09D8}">
  <ds:schemaRefs>
    <ds:schemaRef ds:uri="http://schemas.microsoft.com/sharepoint/v3/contenttype/forms"/>
  </ds:schemaRefs>
</ds:datastoreItem>
</file>

<file path=customXml/itemProps3.xml><?xml version="1.0" encoding="utf-8"?>
<ds:datastoreItem xmlns:ds="http://schemas.openxmlformats.org/officeDocument/2006/customXml" ds:itemID="{A733D1D9-C2CE-46CF-AA93-757F84F26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2026-01-12T04:59:25Z</cp:lastPrinted>
  <dcterms:created xsi:type="dcterms:W3CDTF">2018-08-22T07:49:45Z</dcterms:created>
  <dcterms:modified xsi:type="dcterms:W3CDTF">2026-01-12T04:59:31Z</dcterms:modified>
</cp:coreProperties>
</file>